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40" yWindow="60" windowWidth="20115" windowHeight="8010"/>
  </bookViews>
  <sheets>
    <sheet name="Sheet1" sheetId="1" r:id="rId1"/>
    <sheet name="Sheet2" sheetId="2" r:id="rId2"/>
    <sheet name="Sheet3" sheetId="3" r:id="rId3"/>
  </sheets>
  <calcPr calcId="125725" refMode="R1C1"/>
</workbook>
</file>

<file path=xl/calcChain.xml><?xml version="1.0" encoding="utf-8"?>
<calcChain xmlns="http://schemas.openxmlformats.org/spreadsheetml/2006/main">
  <c r="L12" i="1"/>
  <c r="J10" i="2"/>
  <c r="J12"/>
  <c r="I12"/>
  <c r="H12"/>
  <c r="G12"/>
  <c r="F12"/>
  <c r="E12"/>
  <c r="D12"/>
  <c r="C12"/>
  <c r="H10"/>
  <c r="F10"/>
  <c r="J9"/>
  <c r="I6"/>
  <c r="I5"/>
  <c r="I9" s="1"/>
  <c r="J5"/>
  <c r="J7"/>
  <c r="H7"/>
  <c r="H9" s="1"/>
  <c r="G5"/>
  <c r="G9" s="1"/>
  <c r="H5"/>
  <c r="G6"/>
  <c r="F9"/>
  <c r="E9"/>
  <c r="E10" s="1"/>
  <c r="L5" i="1"/>
  <c r="E12"/>
  <c r="K12"/>
  <c r="J12"/>
  <c r="I12"/>
  <c r="G12"/>
  <c r="F12"/>
  <c r="C12"/>
  <c r="D12"/>
  <c r="I10" i="2" l="1"/>
  <c r="G10"/>
  <c r="L11" i="1"/>
  <c r="L9"/>
  <c r="L8"/>
  <c r="L6"/>
  <c r="L7" l="1"/>
  <c r="L10"/>
</calcChain>
</file>

<file path=xl/sharedStrings.xml><?xml version="1.0" encoding="utf-8"?>
<sst xmlns="http://schemas.openxmlformats.org/spreadsheetml/2006/main" count="59" uniqueCount="46">
  <si>
    <t>Програмери</t>
  </si>
  <si>
    <t>Проект менаџер</t>
  </si>
  <si>
    <t>Материјали</t>
  </si>
  <si>
    <t>Опрема</t>
  </si>
  <si>
    <t>Веб Сервер</t>
  </si>
  <si>
    <t>Простор</t>
  </si>
  <si>
    <t>Непредвидени трошоци</t>
  </si>
  <si>
    <t>Вкупно</t>
  </si>
  <si>
    <t>Иницијализација</t>
  </si>
  <si>
    <t>1 итерац.</t>
  </si>
  <si>
    <t>2 итерац.</t>
  </si>
  <si>
    <t>Елаборација</t>
  </si>
  <si>
    <t>1 итерац</t>
  </si>
  <si>
    <t>2 итерац</t>
  </si>
  <si>
    <t>3 итерац</t>
  </si>
  <si>
    <t>Конструкција</t>
  </si>
  <si>
    <t>Транзиција</t>
  </si>
  <si>
    <t>Времетраење</t>
  </si>
  <si>
    <t>Потребни се:</t>
  </si>
  <si>
    <t xml:space="preserve"> 5 програмери</t>
  </si>
  <si>
    <t>Плата</t>
  </si>
  <si>
    <t>Наш софтвер</t>
  </si>
  <si>
    <t>Одоо</t>
  </si>
  <si>
    <t>Изработка и имплементација</t>
  </si>
  <si>
    <t>Вработени</t>
  </si>
  <si>
    <t>Веб сервер</t>
  </si>
  <si>
    <t>Купување лиценца</t>
  </si>
  <si>
    <t>Одржување(годишно)</t>
  </si>
  <si>
    <t>По изработен софтвер</t>
  </si>
  <si>
    <t>По 1 година</t>
  </si>
  <si>
    <t>По 3 години</t>
  </si>
  <si>
    <t>По 5 години</t>
  </si>
  <si>
    <t>Придонес од софтвер</t>
  </si>
  <si>
    <t>Исплаќање</t>
  </si>
  <si>
    <t>Акумулиран трошок</t>
  </si>
  <si>
    <t>Трошок</t>
  </si>
  <si>
    <t>Се претпоставува дека за користење на нашиот софтвер, владата ќе ни плаќа 150000 евра на годишно ниво.</t>
  </si>
  <si>
    <t xml:space="preserve"> 1 проект менаџер</t>
  </si>
  <si>
    <t>10 дена</t>
  </si>
  <si>
    <t>15 дена</t>
  </si>
  <si>
    <t>20 дена</t>
  </si>
  <si>
    <t>25 дена</t>
  </si>
  <si>
    <t>40 дена</t>
  </si>
  <si>
    <t>7,500€/м</t>
  </si>
  <si>
    <r>
      <t>3,000</t>
    </r>
    <r>
      <rPr>
        <sz val="11"/>
        <color rgb="FF7F7F7F"/>
        <rFont val="Calibri"/>
        <family val="2"/>
      </rPr>
      <t>€</t>
    </r>
    <r>
      <rPr>
        <i/>
        <sz val="11"/>
        <color rgb="FF7F7F7F"/>
        <rFont val="Calibri"/>
        <family val="2"/>
        <scheme val="minor"/>
      </rPr>
      <t>/м</t>
    </r>
  </si>
  <si>
    <t>180 дена</t>
  </si>
</sst>
</file>

<file path=xl/styles.xml><?xml version="1.0" encoding="utf-8"?>
<styleSheet xmlns="http://schemas.openxmlformats.org/spreadsheetml/2006/main">
  <numFmts count="1">
    <numFmt numFmtId="164" formatCode="#,##0\ [$€-1];[Red]\-#,##0\ [$€-1]"/>
  </numFmts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7F7F7F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/>
      <top style="thin">
        <color rgb="FF7F7F7F"/>
      </top>
      <bottom style="thin">
        <color rgb="FF3F3F3F"/>
      </bottom>
      <diagonal/>
    </border>
    <border>
      <left/>
      <right style="thin">
        <color rgb="FF7F7F7F"/>
      </right>
      <top style="thin">
        <color rgb="FF7F7F7F"/>
      </top>
      <bottom style="thin">
        <color rgb="FF3F3F3F"/>
      </bottom>
      <diagonal/>
    </border>
    <border>
      <left style="thin">
        <color rgb="FF3F3F3F"/>
      </left>
      <right/>
      <top style="thin">
        <color rgb="FF3F3F3F"/>
      </top>
      <bottom style="thin">
        <color rgb="FF3F3F3F"/>
      </bottom>
      <diagonal/>
    </border>
    <border>
      <left/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</cellStyleXfs>
  <cellXfs count="29">
    <xf numFmtId="0" fontId="0" fillId="0" borderId="0" xfId="0"/>
    <xf numFmtId="0" fontId="2" fillId="0" borderId="0" xfId="1"/>
    <xf numFmtId="0" fontId="2" fillId="2" borderId="0" xfId="1" applyFill="1" applyBorder="1"/>
    <xf numFmtId="0" fontId="1" fillId="3" borderId="1" xfId="2" applyBorder="1"/>
    <xf numFmtId="0" fontId="1" fillId="3" borderId="1" xfId="2" applyBorder="1" applyAlignment="1">
      <alignment horizontal="center"/>
    </xf>
    <xf numFmtId="0" fontId="1" fillId="3" borderId="2" xfId="2" applyBorder="1" applyAlignment="1">
      <alignment horizontal="center"/>
    </xf>
    <xf numFmtId="0" fontId="1" fillId="3" borderId="2" xfId="2" applyBorder="1"/>
    <xf numFmtId="0" fontId="1" fillId="3" borderId="1" xfId="2" applyBorder="1" applyAlignment="1">
      <alignment vertical="center" wrapText="1"/>
    </xf>
    <xf numFmtId="0" fontId="1" fillId="4" borderId="1" xfId="3" applyBorder="1"/>
    <xf numFmtId="0" fontId="0" fillId="3" borderId="0" xfId="2" applyFont="1" applyBorder="1" applyAlignment="1">
      <alignment vertical="center" wrapText="1"/>
    </xf>
    <xf numFmtId="0" fontId="1" fillId="3" borderId="1" xfId="2" applyBorder="1" applyAlignment="1">
      <alignment horizontal="center"/>
    </xf>
    <xf numFmtId="0" fontId="1" fillId="3" borderId="2" xfId="2" applyBorder="1" applyAlignment="1">
      <alignment horizontal="center"/>
    </xf>
    <xf numFmtId="0" fontId="1" fillId="3" borderId="3" xfId="2" applyBorder="1" applyAlignment="1">
      <alignment horizontal="center"/>
    </xf>
    <xf numFmtId="0" fontId="1" fillId="3" borderId="4" xfId="2" applyBorder="1" applyAlignment="1">
      <alignment horizontal="center"/>
    </xf>
    <xf numFmtId="0" fontId="0" fillId="3" borderId="1" xfId="2" applyFont="1" applyBorder="1" applyAlignment="1">
      <alignment horizontal="center"/>
    </xf>
    <xf numFmtId="0" fontId="0" fillId="3" borderId="3" xfId="2" applyFont="1" applyBorder="1" applyAlignment="1">
      <alignment horizontal="center"/>
    </xf>
    <xf numFmtId="0" fontId="0" fillId="3" borderId="4" xfId="2" applyFont="1" applyBorder="1" applyAlignment="1">
      <alignment horizontal="center"/>
    </xf>
    <xf numFmtId="0" fontId="1" fillId="3" borderId="6" xfId="2" applyBorder="1" applyAlignment="1">
      <alignment horizontal="center"/>
    </xf>
    <xf numFmtId="0" fontId="1" fillId="3" borderId="8" xfId="2" applyBorder="1" applyAlignment="1">
      <alignment horizontal="center"/>
    </xf>
    <xf numFmtId="164" fontId="1" fillId="3" borderId="1" xfId="2" applyNumberFormat="1" applyBorder="1" applyAlignment="1">
      <alignment horizontal="center"/>
    </xf>
    <xf numFmtId="3" fontId="1" fillId="3" borderId="1" xfId="2" applyNumberFormat="1" applyBorder="1" applyAlignment="1">
      <alignment horizontal="center"/>
    </xf>
    <xf numFmtId="164" fontId="1" fillId="3" borderId="3" xfId="2" applyNumberFormat="1" applyBorder="1" applyAlignment="1">
      <alignment horizontal="center"/>
    </xf>
    <xf numFmtId="164" fontId="1" fillId="3" borderId="5" xfId="2" applyNumberFormat="1" applyBorder="1" applyAlignment="1">
      <alignment horizontal="center"/>
    </xf>
    <xf numFmtId="164" fontId="1" fillId="3" borderId="2" xfId="2" applyNumberFormat="1" applyBorder="1" applyAlignment="1">
      <alignment horizontal="center"/>
    </xf>
    <xf numFmtId="3" fontId="1" fillId="3" borderId="2" xfId="2" applyNumberFormat="1" applyBorder="1" applyAlignment="1">
      <alignment horizontal="center"/>
    </xf>
    <xf numFmtId="164" fontId="1" fillId="3" borderId="7" xfId="2" applyNumberFormat="1" applyBorder="1" applyAlignment="1">
      <alignment horizontal="center"/>
    </xf>
    <xf numFmtId="0" fontId="0" fillId="3" borderId="2" xfId="2" applyFont="1" applyBorder="1" applyAlignment="1">
      <alignment horizontal="center"/>
    </xf>
    <xf numFmtId="164" fontId="1" fillId="4" borderId="1" xfId="3" applyNumberFormat="1" applyBorder="1"/>
    <xf numFmtId="164" fontId="1" fillId="3" borderId="2" xfId="2" applyNumberFormat="1" applyBorder="1"/>
  </cellXfs>
  <cellStyles count="4">
    <cellStyle name="20% - Accent5" xfId="2" builtinId="46"/>
    <cellStyle name="40% - Accent5" xfId="3" builtinId="47"/>
    <cellStyle name="Explanatory Text" xfId="1" builtinId="5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L16"/>
  <sheetViews>
    <sheetView tabSelected="1" zoomScale="115" zoomScaleNormal="115" workbookViewId="0">
      <selection activeCell="J15" sqref="J15"/>
    </sheetView>
  </sheetViews>
  <sheetFormatPr defaultRowHeight="15"/>
  <cols>
    <col min="2" max="2" width="24" customWidth="1"/>
    <col min="3" max="3" width="10.42578125" customWidth="1"/>
    <col min="5" max="5" width="15" customWidth="1"/>
    <col min="6" max="6" width="17.140625" customWidth="1"/>
    <col min="9" max="9" width="11.42578125" customWidth="1"/>
    <col min="10" max="10" width="12.85546875" customWidth="1"/>
    <col min="11" max="11" width="13" customWidth="1"/>
    <col min="12" max="12" width="10" bestFit="1" customWidth="1"/>
  </cols>
  <sheetData>
    <row r="2" spans="2:12">
      <c r="B2" s="3"/>
      <c r="C2" s="10" t="s">
        <v>8</v>
      </c>
      <c r="D2" s="10"/>
      <c r="E2" s="10" t="s">
        <v>11</v>
      </c>
      <c r="F2" s="10"/>
      <c r="G2" s="10"/>
      <c r="H2" s="10"/>
      <c r="I2" s="10" t="s">
        <v>15</v>
      </c>
      <c r="J2" s="10"/>
      <c r="K2" s="4" t="s">
        <v>16</v>
      </c>
      <c r="L2" s="11" t="s">
        <v>7</v>
      </c>
    </row>
    <row r="3" spans="2:12">
      <c r="B3" s="3"/>
      <c r="C3" s="4" t="s">
        <v>9</v>
      </c>
      <c r="D3" s="4" t="s">
        <v>10</v>
      </c>
      <c r="E3" s="4" t="s">
        <v>12</v>
      </c>
      <c r="F3" s="4" t="s">
        <v>13</v>
      </c>
      <c r="G3" s="12" t="s">
        <v>14</v>
      </c>
      <c r="H3" s="13"/>
      <c r="I3" s="4" t="s">
        <v>12</v>
      </c>
      <c r="J3" s="4" t="s">
        <v>13</v>
      </c>
      <c r="K3" s="4" t="s">
        <v>12</v>
      </c>
      <c r="L3" s="11"/>
    </row>
    <row r="4" spans="2:12">
      <c r="B4" s="3" t="s">
        <v>17</v>
      </c>
      <c r="C4" s="14" t="s">
        <v>38</v>
      </c>
      <c r="D4" s="14" t="s">
        <v>38</v>
      </c>
      <c r="E4" s="14" t="s">
        <v>40</v>
      </c>
      <c r="F4" s="14" t="s">
        <v>40</v>
      </c>
      <c r="G4" s="15" t="s">
        <v>39</v>
      </c>
      <c r="H4" s="16"/>
      <c r="I4" s="14" t="s">
        <v>42</v>
      </c>
      <c r="J4" s="14" t="s">
        <v>42</v>
      </c>
      <c r="K4" s="14" t="s">
        <v>41</v>
      </c>
      <c r="L4" s="26" t="s">
        <v>45</v>
      </c>
    </row>
    <row r="5" spans="2:12">
      <c r="B5" s="3" t="s">
        <v>0</v>
      </c>
      <c r="C5" s="19">
        <v>0</v>
      </c>
      <c r="D5" s="19">
        <v>0</v>
      </c>
      <c r="E5" s="20">
        <v>7500</v>
      </c>
      <c r="F5" s="19">
        <v>7500</v>
      </c>
      <c r="G5" s="21">
        <v>1125</v>
      </c>
      <c r="H5" s="13"/>
      <c r="I5" s="19">
        <v>15000</v>
      </c>
      <c r="J5" s="19">
        <v>15000</v>
      </c>
      <c r="K5" s="19">
        <v>9375</v>
      </c>
      <c r="L5" s="23">
        <f>SUM(C5:K5)</f>
        <v>55500</v>
      </c>
    </row>
    <row r="6" spans="2:12">
      <c r="B6" s="3" t="s">
        <v>1</v>
      </c>
      <c r="C6" s="19">
        <v>1500</v>
      </c>
      <c r="D6" s="19">
        <v>1500</v>
      </c>
      <c r="E6" s="19">
        <v>3000</v>
      </c>
      <c r="F6" s="19">
        <v>3000</v>
      </c>
      <c r="G6" s="21">
        <v>2250</v>
      </c>
      <c r="H6" s="13"/>
      <c r="I6" s="19">
        <v>6000</v>
      </c>
      <c r="J6" s="19">
        <v>6000</v>
      </c>
      <c r="K6" s="19">
        <v>3750</v>
      </c>
      <c r="L6" s="5">
        <f>SUM(C6:K6)</f>
        <v>27000</v>
      </c>
    </row>
    <row r="7" spans="2:12">
      <c r="B7" s="3" t="s">
        <v>2</v>
      </c>
      <c r="C7" s="19">
        <v>50</v>
      </c>
      <c r="D7" s="19">
        <v>100</v>
      </c>
      <c r="E7" s="19">
        <v>100</v>
      </c>
      <c r="F7" s="19">
        <v>300</v>
      </c>
      <c r="G7" s="21">
        <v>100</v>
      </c>
      <c r="H7" s="13"/>
      <c r="I7" s="19">
        <v>500</v>
      </c>
      <c r="J7" s="19">
        <v>500</v>
      </c>
      <c r="K7" s="19">
        <v>300</v>
      </c>
      <c r="L7" s="5">
        <f>SUM(L5:L6)</f>
        <v>82500</v>
      </c>
    </row>
    <row r="8" spans="2:12">
      <c r="B8" s="3" t="s">
        <v>3</v>
      </c>
      <c r="C8" s="19">
        <v>2000</v>
      </c>
      <c r="D8" s="19">
        <v>2000</v>
      </c>
      <c r="E8" s="19">
        <v>1000</v>
      </c>
      <c r="F8" s="19">
        <v>2000</v>
      </c>
      <c r="G8" s="21">
        <v>1000</v>
      </c>
      <c r="H8" s="13"/>
      <c r="I8" s="19">
        <v>8000</v>
      </c>
      <c r="J8" s="19">
        <v>2000</v>
      </c>
      <c r="K8" s="19">
        <v>2000</v>
      </c>
      <c r="L8" s="5">
        <f>SUM(C8:K8)</f>
        <v>20000</v>
      </c>
    </row>
    <row r="9" spans="2:12">
      <c r="B9" s="3" t="s">
        <v>4</v>
      </c>
      <c r="C9" s="19">
        <v>60</v>
      </c>
      <c r="D9" s="19">
        <v>60</v>
      </c>
      <c r="E9" s="19">
        <v>120</v>
      </c>
      <c r="F9" s="19">
        <v>120</v>
      </c>
      <c r="G9" s="21">
        <v>120</v>
      </c>
      <c r="H9" s="13"/>
      <c r="I9" s="19">
        <v>420</v>
      </c>
      <c r="J9" s="19">
        <v>300</v>
      </c>
      <c r="K9" s="19">
        <v>180</v>
      </c>
      <c r="L9" s="5">
        <f>SUM(C9:K9)</f>
        <v>1380</v>
      </c>
    </row>
    <row r="10" spans="2:12">
      <c r="B10" s="3" t="s">
        <v>5</v>
      </c>
      <c r="C10" s="19">
        <v>150</v>
      </c>
      <c r="D10" s="19">
        <v>150</v>
      </c>
      <c r="E10" s="19">
        <v>300</v>
      </c>
      <c r="F10" s="19">
        <v>300</v>
      </c>
      <c r="G10" s="21">
        <v>300</v>
      </c>
      <c r="H10" s="13"/>
      <c r="I10" s="19">
        <v>1050</v>
      </c>
      <c r="J10" s="19">
        <v>750</v>
      </c>
      <c r="K10" s="19">
        <v>450</v>
      </c>
      <c r="L10" s="5">
        <f>SUM(L8:L9)</f>
        <v>21380</v>
      </c>
    </row>
    <row r="11" spans="2:12">
      <c r="B11" s="3" t="s">
        <v>6</v>
      </c>
      <c r="C11" s="19">
        <v>200</v>
      </c>
      <c r="D11" s="19">
        <v>200</v>
      </c>
      <c r="E11" s="19">
        <v>500</v>
      </c>
      <c r="F11" s="19">
        <v>500</v>
      </c>
      <c r="G11" s="22">
        <v>500</v>
      </c>
      <c r="H11" s="17"/>
      <c r="I11" s="19">
        <v>1500</v>
      </c>
      <c r="J11" s="19">
        <v>1000</v>
      </c>
      <c r="K11" s="19">
        <v>600</v>
      </c>
      <c r="L11" s="5">
        <f>SUM(C11:K11)</f>
        <v>5000</v>
      </c>
    </row>
    <row r="12" spans="2:12">
      <c r="B12" s="6" t="s">
        <v>7</v>
      </c>
      <c r="C12" s="23">
        <f>SUM(C5:C11)</f>
        <v>3960</v>
      </c>
      <c r="D12" s="23">
        <f>SUM(D5:D11)</f>
        <v>4010</v>
      </c>
      <c r="E12" s="24">
        <f>SUM(E5:E11)</f>
        <v>12520</v>
      </c>
      <c r="F12" s="23">
        <f>SUM(F5:F11)</f>
        <v>13720</v>
      </c>
      <c r="G12" s="25">
        <f>SUM(G5:H11)</f>
        <v>5395</v>
      </c>
      <c r="H12" s="18"/>
      <c r="I12" s="23">
        <f>SUM(I5:I11)</f>
        <v>32470</v>
      </c>
      <c r="J12" s="23">
        <f>SUM(J5:J11)</f>
        <v>25550</v>
      </c>
      <c r="K12" s="23">
        <f>SUM(K5:K11)</f>
        <v>16655</v>
      </c>
      <c r="L12" s="23">
        <f>SUM(C12:K12)</f>
        <v>114280</v>
      </c>
    </row>
    <row r="14" spans="2:12">
      <c r="B14" s="2" t="s">
        <v>18</v>
      </c>
      <c r="C14" s="1" t="s">
        <v>20</v>
      </c>
    </row>
    <row r="15" spans="2:12">
      <c r="B15" s="1" t="s">
        <v>19</v>
      </c>
      <c r="C15" s="1" t="s">
        <v>43</v>
      </c>
    </row>
    <row r="16" spans="2:12">
      <c r="B16" s="1" t="s">
        <v>37</v>
      </c>
      <c r="C16" s="1" t="s">
        <v>44</v>
      </c>
    </row>
  </sheetData>
  <mergeCells count="14">
    <mergeCell ref="G4:H4"/>
    <mergeCell ref="G5:H5"/>
    <mergeCell ref="G6:H6"/>
    <mergeCell ref="G7:H7"/>
    <mergeCell ref="G8:H8"/>
    <mergeCell ref="G9:H9"/>
    <mergeCell ref="G10:H10"/>
    <mergeCell ref="G11:H11"/>
    <mergeCell ref="G12:H12"/>
    <mergeCell ref="C2:D2"/>
    <mergeCell ref="E2:H2"/>
    <mergeCell ref="I2:J2"/>
    <mergeCell ref="L2:L3"/>
    <mergeCell ref="G3:H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J14"/>
  <sheetViews>
    <sheetView workbookViewId="0">
      <selection activeCell="J11" sqref="J11"/>
    </sheetView>
  </sheetViews>
  <sheetFormatPr defaultRowHeight="15"/>
  <cols>
    <col min="2" max="2" width="19.140625" customWidth="1"/>
    <col min="3" max="3" width="13.85546875" customWidth="1"/>
    <col min="4" max="4" width="11.28515625" customWidth="1"/>
    <col min="5" max="6" width="13.28515625" customWidth="1"/>
    <col min="7" max="7" width="12.85546875" customWidth="1"/>
    <col min="8" max="8" width="13.7109375" customWidth="1"/>
    <col min="9" max="9" width="13.5703125" customWidth="1"/>
    <col min="10" max="10" width="10.5703125" customWidth="1"/>
  </cols>
  <sheetData>
    <row r="2" spans="2:10">
      <c r="B2" s="3"/>
      <c r="C2" s="10" t="s">
        <v>28</v>
      </c>
      <c r="D2" s="10"/>
      <c r="E2" s="10" t="s">
        <v>29</v>
      </c>
      <c r="F2" s="10"/>
      <c r="G2" s="10" t="s">
        <v>30</v>
      </c>
      <c r="H2" s="10"/>
      <c r="I2" s="10" t="s">
        <v>31</v>
      </c>
      <c r="J2" s="10"/>
    </row>
    <row r="3" spans="2:10">
      <c r="B3" s="3"/>
      <c r="C3" s="8" t="s">
        <v>21</v>
      </c>
      <c r="D3" s="6" t="s">
        <v>22</v>
      </c>
      <c r="E3" s="8" t="s">
        <v>21</v>
      </c>
      <c r="F3" s="6" t="s">
        <v>22</v>
      </c>
      <c r="G3" s="8" t="s">
        <v>21</v>
      </c>
      <c r="H3" s="6" t="s">
        <v>22</v>
      </c>
      <c r="I3" s="8" t="s">
        <v>21</v>
      </c>
      <c r="J3" s="6" t="s">
        <v>22</v>
      </c>
    </row>
    <row r="4" spans="2:10" ht="30">
      <c r="B4" s="7" t="s">
        <v>23</v>
      </c>
      <c r="C4" s="27">
        <v>114280</v>
      </c>
      <c r="D4" s="28">
        <v>0</v>
      </c>
      <c r="E4" s="27">
        <v>0</v>
      </c>
      <c r="F4" s="28">
        <v>0</v>
      </c>
      <c r="G4" s="27">
        <v>0</v>
      </c>
      <c r="H4" s="28">
        <v>0</v>
      </c>
      <c r="I4" s="27">
        <v>0</v>
      </c>
      <c r="J4" s="28">
        <v>0</v>
      </c>
    </row>
    <row r="5" spans="2:10">
      <c r="B5" s="3" t="s">
        <v>24</v>
      </c>
      <c r="C5" s="27">
        <v>0</v>
      </c>
      <c r="D5" s="28">
        <v>36000</v>
      </c>
      <c r="E5" s="27">
        <v>18000</v>
      </c>
      <c r="F5" s="28">
        <v>36000</v>
      </c>
      <c r="G5" s="27">
        <f>E5*3</f>
        <v>54000</v>
      </c>
      <c r="H5" s="28">
        <f>D5*3</f>
        <v>108000</v>
      </c>
      <c r="I5" s="27">
        <f>E5*5</f>
        <v>90000</v>
      </c>
      <c r="J5" s="28">
        <f>D5*5</f>
        <v>180000</v>
      </c>
    </row>
    <row r="6" spans="2:10">
      <c r="B6" s="7" t="s">
        <v>25</v>
      </c>
      <c r="C6" s="27">
        <v>0</v>
      </c>
      <c r="D6" s="28">
        <v>0</v>
      </c>
      <c r="E6" s="27">
        <v>1440</v>
      </c>
      <c r="F6" s="28">
        <v>0</v>
      </c>
      <c r="G6" s="27">
        <f>E6*3</f>
        <v>4320</v>
      </c>
      <c r="H6" s="28">
        <v>0</v>
      </c>
      <c r="I6" s="27">
        <f>E6*5</f>
        <v>7200</v>
      </c>
      <c r="J6" s="28">
        <v>0</v>
      </c>
    </row>
    <row r="7" spans="2:10">
      <c r="B7" s="7" t="s">
        <v>26</v>
      </c>
      <c r="C7" s="27">
        <v>0</v>
      </c>
      <c r="D7" s="28">
        <v>3950</v>
      </c>
      <c r="E7" s="27">
        <v>0</v>
      </c>
      <c r="F7" s="28">
        <v>7900</v>
      </c>
      <c r="G7" s="27">
        <v>0</v>
      </c>
      <c r="H7" s="28">
        <f>D7*3</f>
        <v>11850</v>
      </c>
      <c r="I7" s="27">
        <v>0</v>
      </c>
      <c r="J7" s="28">
        <f>D7*5</f>
        <v>19750</v>
      </c>
    </row>
    <row r="8" spans="2:10" ht="30">
      <c r="B8" s="7" t="s">
        <v>27</v>
      </c>
      <c r="C8" s="27">
        <v>0</v>
      </c>
      <c r="D8" s="28">
        <v>1000</v>
      </c>
      <c r="E8" s="27">
        <v>2000</v>
      </c>
      <c r="F8" s="28">
        <v>2000</v>
      </c>
      <c r="G8" s="27">
        <v>3000</v>
      </c>
      <c r="H8" s="28">
        <v>3000</v>
      </c>
      <c r="I8" s="27">
        <v>5000</v>
      </c>
      <c r="J8" s="28">
        <v>5000</v>
      </c>
    </row>
    <row r="9" spans="2:10">
      <c r="B9" s="7" t="s">
        <v>35</v>
      </c>
      <c r="C9" s="27">
        <v>114280</v>
      </c>
      <c r="D9" s="28">
        <v>40950</v>
      </c>
      <c r="E9" s="27">
        <f>SUM(E4:E8)</f>
        <v>21440</v>
      </c>
      <c r="F9" s="28">
        <f>SUM(F4:F8)</f>
        <v>45900</v>
      </c>
      <c r="G9" s="27">
        <f>SUM(G4:G8)</f>
        <v>61320</v>
      </c>
      <c r="H9" s="28">
        <f>SUM(H4:H8)</f>
        <v>122850</v>
      </c>
      <c r="I9" s="27">
        <f>SUM(I4:I8)</f>
        <v>102200</v>
      </c>
      <c r="J9" s="28">
        <f>SUM(J4:J8)</f>
        <v>204750</v>
      </c>
    </row>
    <row r="10" spans="2:10" ht="30">
      <c r="B10" s="7" t="s">
        <v>34</v>
      </c>
      <c r="C10" s="27">
        <v>114280</v>
      </c>
      <c r="D10" s="28">
        <v>40950</v>
      </c>
      <c r="E10" s="27">
        <f>SUM(C10+E9)</f>
        <v>135720</v>
      </c>
      <c r="F10" s="28">
        <f>SUM(D10+F9)</f>
        <v>86850</v>
      </c>
      <c r="G10" s="27">
        <f>E10*2+G9</f>
        <v>332760</v>
      </c>
      <c r="H10" s="28">
        <f>F10*2+H9</f>
        <v>296550</v>
      </c>
      <c r="I10" s="27">
        <f>SUM(E10+G10+I9)</f>
        <v>570680</v>
      </c>
      <c r="J10" s="28">
        <f>F10+H10+J9</f>
        <v>588150</v>
      </c>
    </row>
    <row r="11" spans="2:10" ht="30">
      <c r="B11" s="7" t="s">
        <v>32</v>
      </c>
      <c r="C11" s="27">
        <v>0</v>
      </c>
      <c r="D11" s="28">
        <v>0</v>
      </c>
      <c r="E11" s="27">
        <v>150000</v>
      </c>
      <c r="F11" s="28">
        <v>150000</v>
      </c>
      <c r="G11" s="27">
        <v>450000</v>
      </c>
      <c r="H11" s="28">
        <v>450000</v>
      </c>
      <c r="I11" s="27">
        <v>750000</v>
      </c>
      <c r="J11" s="28">
        <v>750000</v>
      </c>
    </row>
    <row r="12" spans="2:10">
      <c r="B12" s="7" t="s">
        <v>33</v>
      </c>
      <c r="C12" s="27">
        <f>C11-C10</f>
        <v>-114280</v>
      </c>
      <c r="D12" s="28">
        <f>D11-D10</f>
        <v>-40950</v>
      </c>
      <c r="E12" s="27">
        <f>E11-E10</f>
        <v>14280</v>
      </c>
      <c r="F12" s="28">
        <f>F11-F10</f>
        <v>63150</v>
      </c>
      <c r="G12" s="27">
        <f>G11-G10</f>
        <v>117240</v>
      </c>
      <c r="H12" s="28">
        <f>H11-H10</f>
        <v>153450</v>
      </c>
      <c r="I12" s="27">
        <f>I11-I10</f>
        <v>179320</v>
      </c>
      <c r="J12" s="28">
        <f>J11-J10</f>
        <v>161850</v>
      </c>
    </row>
    <row r="14" spans="2:10" ht="90">
      <c r="B14" s="9" t="s">
        <v>36</v>
      </c>
    </row>
  </sheetData>
  <mergeCells count="4">
    <mergeCell ref="I2:J2"/>
    <mergeCell ref="G2:H2"/>
    <mergeCell ref="E2:F2"/>
    <mergeCell ref="C2:D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monika.dimkovik@oulook.com</dc:creator>
  <cp:lastModifiedBy>Bojan</cp:lastModifiedBy>
  <dcterms:created xsi:type="dcterms:W3CDTF">2019-01-29T14:37:28Z</dcterms:created>
  <dcterms:modified xsi:type="dcterms:W3CDTF">2019-01-29T19:05:24Z</dcterms:modified>
</cp:coreProperties>
</file>